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3"/>
  </bookViews>
  <sheets>
    <sheet name="დანართი 1" sheetId="3" r:id="rId1"/>
    <sheet name="დანართი 2" sheetId="1" r:id="rId2"/>
    <sheet name="დანართი 3" sheetId="5" r:id="rId3"/>
    <sheet name="დანართი 4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C5" i="6"/>
  <c r="C6" i="6"/>
  <c r="C4" i="6"/>
  <c r="G5" i="1" l="1"/>
  <c r="G6" i="1"/>
  <c r="G7" i="1"/>
  <c r="G8" i="1"/>
  <c r="G4" i="1"/>
  <c r="B12" i="1" l="1"/>
  <c r="F9" i="3"/>
  <c r="F5" i="3"/>
  <c r="E5" i="3"/>
  <c r="G5" i="3" s="1"/>
  <c r="D5" i="1"/>
  <c r="E9" i="3" l="1"/>
</calcChain>
</file>

<file path=xl/sharedStrings.xml><?xml version="1.0" encoding="utf-8"?>
<sst xmlns="http://schemas.openxmlformats.org/spreadsheetml/2006/main" count="95" uniqueCount="40">
  <si>
    <t>სულ</t>
  </si>
  <si>
    <t>მიზნობრივი ჯგუფები</t>
  </si>
  <si>
    <t>ვეტერანი</t>
  </si>
  <si>
    <t>ასაკობრივი ჯგუფები</t>
  </si>
  <si>
    <t>მინიმალური პაკეტი</t>
  </si>
  <si>
    <t>ძირითადი (რაოდენობა)</t>
  </si>
  <si>
    <t>დამატებითი (რაოდენობა)</t>
  </si>
  <si>
    <t>სულ (რაოდენობა)</t>
  </si>
  <si>
    <t>პაკეტი</t>
  </si>
  <si>
    <t>ლარით ნაკლებია 2018 წლის მაისის ხარჯზე</t>
  </si>
  <si>
    <t>დამატებით</t>
  </si>
  <si>
    <t>სულ (თანხა)</t>
  </si>
  <si>
    <t>დანართი 4</t>
  </si>
  <si>
    <t>დანართი 3</t>
  </si>
  <si>
    <t>დანართი 2</t>
  </si>
  <si>
    <t>დანართი 1</t>
  </si>
  <si>
    <t>"საბაზისო პაკეტი"</t>
  </si>
  <si>
    <t>"მინიმალური პაკეტი"</t>
  </si>
  <si>
    <t>* ძირითადი - მიზნობრივი ჯგუფები, ასაკობრივი ჯგუფები, "საბაზისო პაკეტი"</t>
  </si>
  <si>
    <t>ძირითადი* (თანხა)</t>
  </si>
  <si>
    <t>დამატებითი** (თანხა)</t>
  </si>
  <si>
    <t>* ძირითადი - ვეტერანის პაკეტი</t>
  </si>
  <si>
    <t>** დამატებითი - მიზნობრივი ჯგუფები, ასაკობრივი ჯგუფები, "საბაზისო პაკეტი"</t>
  </si>
  <si>
    <t>** დამატებითი - ვეტერანის პაკეტი</t>
  </si>
  <si>
    <t>438080.61 ლარით ნაკლებია 05.2018 ხარჯზე</t>
  </si>
  <si>
    <t>258080.61 ლარით ნაკლებია 05.2018 ხარჯზე</t>
  </si>
  <si>
    <t>78080.61 ლარით ნაკლებია 05.2018 ხარჯზე</t>
  </si>
  <si>
    <t>101919.39 ლარით მეტია 05.2018 ხარჯზე</t>
  </si>
  <si>
    <t>* ძირითადი - მიზნობრივი ჯგუფები, ასაკობრივი ჯგუფები, "საბაზისო პაკეტი", ვეტერანის პაკეტი</t>
  </si>
  <si>
    <t>მინიმალური პაკეტი***</t>
  </si>
  <si>
    <t>***მინიმალური</t>
  </si>
  <si>
    <t>****საბაზისო პაკეტი, 1000 ლარზე მეტი ხელფასის მქონე პირზე კაპიტაცია ისეთივეა, როგორიც მინიმალურ პაკეტზე</t>
  </si>
  <si>
    <t>2.15 ლარი</t>
  </si>
  <si>
    <t>1.15 ლარი</t>
  </si>
  <si>
    <t>1 ლარი</t>
  </si>
  <si>
    <t>*მიზნობრივი ჯგუფები, ასაკობრივი ჯგუფები, "საბაზისო პაკეტი", ვეტერანის პაკეტი</t>
  </si>
  <si>
    <t>**მინიმალური</t>
  </si>
  <si>
    <t>***საბაზისო პაკეტი, 1000 ლარზე მეტი ხელფასის მქონე პირზე კაპიტაცია ისეთივეა, როგორიც მინიმალურ პაკეტზე</t>
  </si>
  <si>
    <t>* დამატებითი - მიზნობრივი ჯგუფები, ასაკობრივი ჯგუფები, "საბაზისო პაკეტი", ვეტერანის პაკეტი</t>
  </si>
  <si>
    <t>ლარით მეტია 05.2018 ხარჯზე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</si>
</sst>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₾_-;\-* #,##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4" fontId="4" fillId="0" borderId="1" xfId="1" applyNumberFormat="1" applyFont="1" applyBorder="1"/>
    <xf numFmtId="164" fontId="4" fillId="0" borderId="1" xfId="0" applyNumberFormat="1" applyFont="1" applyBorder="1"/>
    <xf numFmtId="43" fontId="4" fillId="0" borderId="1" xfId="1" applyFont="1" applyBorder="1"/>
    <xf numFmtId="43" fontId="4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/>
    <xf numFmtId="43" fontId="6" fillId="0" borderId="0" xfId="0" applyNumberFormat="1" applyFont="1"/>
    <xf numFmtId="43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3" fillId="0" borderId="0" xfId="0" applyFont="1"/>
    <xf numFmtId="43" fontId="0" fillId="0" borderId="1" xfId="0" applyNumberFormat="1" applyBorder="1"/>
    <xf numFmtId="0" fontId="0" fillId="0" borderId="0" xfId="0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4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4" fillId="0" borderId="2" xfId="1" applyNumberFormat="1" applyFont="1" applyBorder="1" applyAlignment="1"/>
    <xf numFmtId="0" fontId="5" fillId="0" borderId="1" xfId="0" applyFont="1" applyBorder="1" applyAlignment="1"/>
    <xf numFmtId="4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4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43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2" fillId="0" borderId="0" xfId="0" applyFont="1"/>
    <xf numFmtId="164" fontId="4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16" sqref="G16"/>
    </sheetView>
  </sheetViews>
  <sheetFormatPr defaultRowHeight="15" x14ac:dyDescent="0.25"/>
  <cols>
    <col min="1" max="1" width="26.85546875" style="18" customWidth="1"/>
    <col min="2" max="5" width="14.28515625" style="14" customWidth="1"/>
    <col min="6" max="6" width="17" style="14" customWidth="1"/>
    <col min="7" max="7" width="18" style="14" customWidth="1"/>
    <col min="8" max="16384" width="9.140625" style="14"/>
  </cols>
  <sheetData>
    <row r="1" spans="1:7" x14ac:dyDescent="0.25">
      <c r="A1" s="19" t="s">
        <v>15</v>
      </c>
      <c r="B1" s="20"/>
      <c r="C1" s="20"/>
      <c r="D1" s="20"/>
      <c r="E1" s="20"/>
      <c r="F1" s="20"/>
      <c r="G1" s="20"/>
    </row>
    <row r="2" spans="1:7" ht="15" customHeight="1" x14ac:dyDescent="0.25">
      <c r="A2" s="50" t="s">
        <v>8</v>
      </c>
      <c r="B2" s="51" t="s">
        <v>5</v>
      </c>
      <c r="C2" s="51" t="s">
        <v>6</v>
      </c>
      <c r="D2" s="50" t="s">
        <v>7</v>
      </c>
      <c r="E2" s="52" t="s">
        <v>19</v>
      </c>
      <c r="F2" s="51" t="s">
        <v>20</v>
      </c>
      <c r="G2" s="50" t="s">
        <v>11</v>
      </c>
    </row>
    <row r="3" spans="1:7" x14ac:dyDescent="0.25">
      <c r="A3" s="50"/>
      <c r="B3" s="51"/>
      <c r="C3" s="51"/>
      <c r="D3" s="50"/>
      <c r="E3" s="52"/>
      <c r="F3" s="51"/>
      <c r="G3" s="50"/>
    </row>
    <row r="4" spans="1:7" ht="24" customHeight="1" x14ac:dyDescent="0.25">
      <c r="A4" s="21" t="s">
        <v>1</v>
      </c>
      <c r="B4" s="24">
        <v>211713</v>
      </c>
      <c r="C4" s="24">
        <v>201814</v>
      </c>
      <c r="D4" s="24">
        <v>413527</v>
      </c>
      <c r="E4" s="24">
        <v>408606.08999999997</v>
      </c>
      <c r="F4" s="24">
        <v>215940.97999999998</v>
      </c>
      <c r="G4" s="22">
        <v>624547.07000000007</v>
      </c>
    </row>
    <row r="5" spans="1:7" ht="24" customHeight="1" x14ac:dyDescent="0.25">
      <c r="A5" s="21" t="s">
        <v>2</v>
      </c>
      <c r="B5" s="24">
        <v>12694</v>
      </c>
      <c r="C5" s="25">
        <v>3851</v>
      </c>
      <c r="D5" s="24">
        <v>16545</v>
      </c>
      <c r="E5" s="26">
        <f>B5*2.15</f>
        <v>27292.1</v>
      </c>
      <c r="F5" s="26">
        <f>C5*1.29</f>
        <v>4967.79</v>
      </c>
      <c r="G5" s="22">
        <f t="shared" ref="G5" si="0">SUM(E5:F5)</f>
        <v>32259.89</v>
      </c>
    </row>
    <row r="6" spans="1:7" ht="24" customHeight="1" x14ac:dyDescent="0.25">
      <c r="A6" s="21" t="s">
        <v>3</v>
      </c>
      <c r="B6" s="24">
        <v>601745</v>
      </c>
      <c r="C6" s="24">
        <v>289559</v>
      </c>
      <c r="D6" s="24">
        <v>891304</v>
      </c>
      <c r="E6" s="24">
        <v>1161367.8499999999</v>
      </c>
      <c r="F6" s="24">
        <v>309828.13000000006</v>
      </c>
      <c r="G6" s="22">
        <v>1471195.98</v>
      </c>
    </row>
    <row r="7" spans="1:7" ht="24" customHeight="1" x14ac:dyDescent="0.25">
      <c r="A7" s="21" t="s">
        <v>16</v>
      </c>
      <c r="B7" s="24">
        <v>1141284</v>
      </c>
      <c r="C7" s="24">
        <v>602433</v>
      </c>
      <c r="D7" s="24">
        <v>1743717</v>
      </c>
      <c r="E7" s="24">
        <v>2143636.59</v>
      </c>
      <c r="F7" s="24">
        <v>644603.31000000006</v>
      </c>
      <c r="G7" s="22">
        <v>2788239.9</v>
      </c>
    </row>
    <row r="8" spans="1:7" ht="24" customHeight="1" x14ac:dyDescent="0.25">
      <c r="A8" s="23" t="s">
        <v>17</v>
      </c>
      <c r="B8" s="24">
        <v>4614</v>
      </c>
      <c r="C8" s="24">
        <v>0</v>
      </c>
      <c r="D8" s="24">
        <v>4614</v>
      </c>
      <c r="E8" s="24">
        <v>3968.04</v>
      </c>
      <c r="F8" s="24">
        <v>0</v>
      </c>
      <c r="G8" s="22">
        <v>3968.04</v>
      </c>
    </row>
    <row r="9" spans="1:7" ht="24" customHeight="1" x14ac:dyDescent="0.25">
      <c r="A9" s="27" t="s">
        <v>0</v>
      </c>
      <c r="B9" s="15">
        <v>1972050</v>
      </c>
      <c r="C9" s="16">
        <v>1097657</v>
      </c>
      <c r="D9" s="15">
        <v>3069707</v>
      </c>
      <c r="E9" s="17">
        <f>SUM(E4:E8)</f>
        <v>3744870.67</v>
      </c>
      <c r="F9" s="17">
        <f>C9*1.07</f>
        <v>1174492.99</v>
      </c>
      <c r="G9" s="28">
        <v>4919363.66</v>
      </c>
    </row>
    <row r="12" spans="1:7" x14ac:dyDescent="0.2">
      <c r="A12" s="53" t="s">
        <v>18</v>
      </c>
      <c r="B12" s="53"/>
      <c r="C12" s="53"/>
      <c r="D12" s="53"/>
      <c r="E12" s="30">
        <v>1.93</v>
      </c>
    </row>
    <row r="13" spans="1:7" x14ac:dyDescent="0.2">
      <c r="A13" s="53" t="s">
        <v>21</v>
      </c>
      <c r="B13" s="53"/>
      <c r="C13" s="53"/>
      <c r="D13" s="53"/>
      <c r="E13" s="30">
        <v>2.15</v>
      </c>
    </row>
    <row r="14" spans="1:7" x14ac:dyDescent="0.2">
      <c r="A14" s="53" t="s">
        <v>22</v>
      </c>
      <c r="B14" s="53"/>
      <c r="C14" s="53"/>
      <c r="D14" s="53"/>
      <c r="E14" s="30">
        <v>1.07</v>
      </c>
    </row>
    <row r="15" spans="1:7" x14ac:dyDescent="0.2">
      <c r="A15" s="53" t="s">
        <v>23</v>
      </c>
      <c r="B15" s="53"/>
      <c r="C15" s="53"/>
      <c r="D15" s="53"/>
      <c r="E15" s="30">
        <v>1.29</v>
      </c>
    </row>
    <row r="16" spans="1:7" x14ac:dyDescent="0.25">
      <c r="A16" s="54" t="s">
        <v>31</v>
      </c>
      <c r="B16" s="54"/>
      <c r="C16" s="54"/>
      <c r="D16" s="54"/>
      <c r="E16" s="54"/>
      <c r="F16" s="54"/>
    </row>
  </sheetData>
  <mergeCells count="12">
    <mergeCell ref="A12:D12"/>
    <mergeCell ref="A13:D13"/>
    <mergeCell ref="A14:D14"/>
    <mergeCell ref="A15:D15"/>
    <mergeCell ref="A16:F16"/>
    <mergeCell ref="A2:A3"/>
    <mergeCell ref="B2:B3"/>
    <mergeCell ref="G2:G3"/>
    <mergeCell ref="C2:C3"/>
    <mergeCell ref="D2:D3"/>
    <mergeCell ref="E2:E3"/>
    <mergeCell ref="F2:F3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F5" sqref="F5"/>
    </sheetView>
  </sheetViews>
  <sheetFormatPr defaultRowHeight="12.75" x14ac:dyDescent="0.2"/>
  <cols>
    <col min="1" max="1" width="25.28515625" style="1" customWidth="1"/>
    <col min="2" max="2" width="15.28515625" style="1" customWidth="1" collapsed="1"/>
    <col min="3" max="3" width="15.85546875" style="1" customWidth="1"/>
    <col min="4" max="4" width="14.5703125" style="1" customWidth="1"/>
    <col min="5" max="5" width="15.85546875" style="1" customWidth="1"/>
    <col min="6" max="7" width="16.5703125" style="1" customWidth="1"/>
    <col min="8" max="8" width="9.140625" style="1" customWidth="1"/>
    <col min="9" max="9" width="13.28515625" style="1" customWidth="1"/>
    <col min="10" max="10" width="10.85546875" style="1" bestFit="1" customWidth="1"/>
    <col min="11" max="16384" width="9.140625" style="1"/>
  </cols>
  <sheetData>
    <row r="1" spans="1:10" x14ac:dyDescent="0.2">
      <c r="A1" s="12" t="s">
        <v>14</v>
      </c>
    </row>
    <row r="2" spans="1:10" s="31" customFormat="1" ht="18" customHeight="1" x14ac:dyDescent="0.25">
      <c r="A2" s="55" t="s">
        <v>8</v>
      </c>
      <c r="B2" s="51" t="s">
        <v>5</v>
      </c>
      <c r="C2" s="51" t="s">
        <v>6</v>
      </c>
      <c r="D2" s="50" t="s">
        <v>7</v>
      </c>
      <c r="E2" s="52" t="s">
        <v>19</v>
      </c>
      <c r="F2" s="51" t="s">
        <v>20</v>
      </c>
      <c r="G2" s="50" t="s">
        <v>11</v>
      </c>
    </row>
    <row r="3" spans="1:10" s="31" customFormat="1" ht="18" customHeight="1" x14ac:dyDescent="0.25">
      <c r="A3" s="55"/>
      <c r="B3" s="51"/>
      <c r="C3" s="51"/>
      <c r="D3" s="50"/>
      <c r="E3" s="52"/>
      <c r="F3" s="51"/>
      <c r="G3" s="50"/>
    </row>
    <row r="4" spans="1:10" s="32" customFormat="1" ht="18" customHeight="1" x14ac:dyDescent="0.25">
      <c r="A4" s="25" t="s">
        <v>1</v>
      </c>
      <c r="B4" s="25">
        <v>193508</v>
      </c>
      <c r="C4" s="25">
        <v>187636</v>
      </c>
      <c r="D4" s="25">
        <v>381144</v>
      </c>
      <c r="E4" s="25">
        <v>373470.44</v>
      </c>
      <c r="F4" s="25">
        <v>200770.52</v>
      </c>
      <c r="G4" s="25">
        <f>E4+F4</f>
        <v>574240.96</v>
      </c>
      <c r="I4" s="39"/>
      <c r="J4" s="40"/>
    </row>
    <row r="5" spans="1:10" s="32" customFormat="1" ht="18" customHeight="1" x14ac:dyDescent="0.25">
      <c r="A5" s="25" t="s">
        <v>2</v>
      </c>
      <c r="B5" s="25">
        <v>11511</v>
      </c>
      <c r="C5" s="33">
        <v>3615</v>
      </c>
      <c r="D5" s="33">
        <f t="shared" ref="D5" si="0">B5+C5</f>
        <v>15126</v>
      </c>
      <c r="E5" s="26">
        <v>24748.649999999998</v>
      </c>
      <c r="F5" s="34">
        <v>4663.3500000000004</v>
      </c>
      <c r="G5" s="25">
        <f t="shared" ref="G5:G8" si="1">E5+F5</f>
        <v>29412</v>
      </c>
      <c r="I5" s="39"/>
      <c r="J5" s="40"/>
    </row>
    <row r="6" spans="1:10" s="32" customFormat="1" ht="18" customHeight="1" x14ac:dyDescent="0.25">
      <c r="A6" s="25" t="s">
        <v>3</v>
      </c>
      <c r="B6" s="25">
        <v>547052.00000000012</v>
      </c>
      <c r="C6" s="25">
        <v>273896.99999999994</v>
      </c>
      <c r="D6" s="25">
        <v>820949</v>
      </c>
      <c r="E6" s="25">
        <v>1055810.3600000001</v>
      </c>
      <c r="F6" s="25">
        <v>293069.78999999998</v>
      </c>
      <c r="G6" s="25">
        <f t="shared" si="1"/>
        <v>1348880.1500000001</v>
      </c>
      <c r="I6" s="39"/>
      <c r="J6" s="40"/>
    </row>
    <row r="7" spans="1:10" s="32" customFormat="1" ht="18" customHeight="1" x14ac:dyDescent="0.25">
      <c r="A7" s="25" t="s">
        <v>16</v>
      </c>
      <c r="B7" s="25">
        <v>865077</v>
      </c>
      <c r="C7" s="25">
        <v>444877</v>
      </c>
      <c r="D7" s="25">
        <v>1309954</v>
      </c>
      <c r="E7" s="25">
        <v>1625379.79</v>
      </c>
      <c r="F7" s="25">
        <v>476018.39</v>
      </c>
      <c r="G7" s="25">
        <f t="shared" si="1"/>
        <v>2101398.1800000002</v>
      </c>
      <c r="I7" s="39"/>
      <c r="J7" s="40"/>
    </row>
    <row r="8" spans="1:10" s="32" customFormat="1" ht="18" customHeight="1" x14ac:dyDescent="0.25">
      <c r="A8" s="35" t="s">
        <v>4</v>
      </c>
      <c r="B8" s="25">
        <v>5411</v>
      </c>
      <c r="C8" s="25">
        <v>0</v>
      </c>
      <c r="D8" s="25">
        <v>5411</v>
      </c>
      <c r="E8" s="25">
        <v>4653.46</v>
      </c>
      <c r="F8" s="25">
        <v>0</v>
      </c>
      <c r="G8" s="25">
        <f t="shared" si="1"/>
        <v>4653.46</v>
      </c>
    </row>
    <row r="9" spans="1:10" s="36" customFormat="1" ht="18" customHeight="1" x14ac:dyDescent="0.25">
      <c r="A9" s="29" t="s">
        <v>0</v>
      </c>
      <c r="B9" s="16">
        <v>1622559</v>
      </c>
      <c r="C9" s="15">
        <v>910025</v>
      </c>
      <c r="D9" s="15">
        <v>2532584</v>
      </c>
      <c r="E9" s="17">
        <v>3084062.6999999997</v>
      </c>
      <c r="F9" s="28">
        <v>974522.05</v>
      </c>
      <c r="G9" s="28">
        <v>4058584.75</v>
      </c>
    </row>
    <row r="12" spans="1:10" x14ac:dyDescent="0.2">
      <c r="B12" s="8">
        <f>'დანართი 1'!G9-'დანართი 2'!G9</f>
        <v>860778.91000000015</v>
      </c>
      <c r="C12" s="7" t="s">
        <v>9</v>
      </c>
    </row>
    <row r="14" spans="1:10" x14ac:dyDescent="0.2">
      <c r="A14" s="53" t="s">
        <v>18</v>
      </c>
      <c r="B14" s="53"/>
      <c r="C14" s="53"/>
      <c r="D14" s="53"/>
      <c r="E14" s="30">
        <v>1.93</v>
      </c>
    </row>
    <row r="15" spans="1:10" x14ac:dyDescent="0.2">
      <c r="A15" s="53" t="s">
        <v>21</v>
      </c>
      <c r="B15" s="53"/>
      <c r="C15" s="53"/>
      <c r="D15" s="53"/>
      <c r="E15" s="30">
        <v>2.15</v>
      </c>
    </row>
    <row r="16" spans="1:10" x14ac:dyDescent="0.2">
      <c r="A16" s="53" t="s">
        <v>22</v>
      </c>
      <c r="B16" s="53"/>
      <c r="C16" s="53"/>
      <c r="D16" s="53"/>
      <c r="E16" s="30">
        <v>1.07</v>
      </c>
    </row>
    <row r="17" spans="1:6" x14ac:dyDescent="0.2">
      <c r="A17" s="53" t="s">
        <v>23</v>
      </c>
      <c r="B17" s="53"/>
      <c r="C17" s="53"/>
      <c r="D17" s="53"/>
      <c r="E17" s="30">
        <v>1.29</v>
      </c>
    </row>
    <row r="18" spans="1:6" ht="12.75" customHeight="1" x14ac:dyDescent="0.2">
      <c r="A18" s="54" t="s">
        <v>31</v>
      </c>
      <c r="B18" s="54"/>
      <c r="C18" s="54"/>
      <c r="D18" s="54"/>
      <c r="E18" s="54"/>
      <c r="F18" s="54"/>
    </row>
  </sheetData>
  <mergeCells count="12">
    <mergeCell ref="A14:D14"/>
    <mergeCell ref="A15:D15"/>
    <mergeCell ref="A16:D16"/>
    <mergeCell ref="A17:D17"/>
    <mergeCell ref="A18:F18"/>
    <mergeCell ref="A2:A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H15" sqref="H15"/>
    </sheetView>
  </sheetViews>
  <sheetFormatPr defaultRowHeight="15" x14ac:dyDescent="0.25"/>
  <cols>
    <col min="1" max="1" width="27.85546875" customWidth="1"/>
    <col min="2" max="2" width="21.42578125" customWidth="1"/>
    <col min="3" max="3" width="13.5703125" customWidth="1"/>
    <col min="4" max="4" width="14.85546875" customWidth="1"/>
    <col min="5" max="5" width="18.140625" customWidth="1"/>
    <col min="6" max="6" width="15.85546875" customWidth="1"/>
    <col min="7" max="7" width="16.140625" customWidth="1"/>
    <col min="8" max="8" width="11.7109375" customWidth="1"/>
    <col min="9" max="9" width="11.140625" customWidth="1"/>
    <col min="11" max="11" width="11.5703125" bestFit="1" customWidth="1"/>
  </cols>
  <sheetData>
    <row r="1" spans="1:11" x14ac:dyDescent="0.25">
      <c r="A1" s="12" t="s">
        <v>13</v>
      </c>
      <c r="B1" s="1"/>
      <c r="C1" s="1"/>
      <c r="D1" s="1"/>
      <c r="E1" s="1"/>
      <c r="F1" s="1"/>
      <c r="G1" s="1"/>
      <c r="H1" s="1"/>
    </row>
    <row r="2" spans="1:11" s="31" customFormat="1" ht="18" customHeight="1" x14ac:dyDescent="0.25">
      <c r="A2" s="55" t="s">
        <v>8</v>
      </c>
      <c r="B2" s="51" t="s">
        <v>5</v>
      </c>
      <c r="C2" s="51" t="s">
        <v>6</v>
      </c>
      <c r="D2" s="50" t="s">
        <v>7</v>
      </c>
      <c r="E2" s="52" t="s">
        <v>19</v>
      </c>
      <c r="F2" s="51" t="s">
        <v>20</v>
      </c>
      <c r="G2" s="50" t="s">
        <v>11</v>
      </c>
    </row>
    <row r="3" spans="1:11" s="31" customFormat="1" ht="18" customHeight="1" x14ac:dyDescent="0.25">
      <c r="A3" s="55"/>
      <c r="B3" s="51"/>
      <c r="C3" s="51"/>
      <c r="D3" s="50"/>
      <c r="E3" s="52"/>
      <c r="F3" s="51"/>
      <c r="G3" s="50"/>
    </row>
    <row r="4" spans="1:11" s="32" customFormat="1" ht="18" customHeight="1" x14ac:dyDescent="0.25">
      <c r="A4" s="41" t="s">
        <v>1</v>
      </c>
      <c r="B4" s="25">
        <v>193508</v>
      </c>
      <c r="C4" s="25">
        <v>187636</v>
      </c>
      <c r="D4" s="25">
        <v>381144</v>
      </c>
      <c r="E4" s="25">
        <v>416042.2</v>
      </c>
      <c r="F4" s="25">
        <v>215781.4</v>
      </c>
      <c r="G4" s="25">
        <v>631823.6</v>
      </c>
      <c r="I4" s="39"/>
      <c r="J4" s="40"/>
    </row>
    <row r="5" spans="1:11" s="32" customFormat="1" ht="18" customHeight="1" x14ac:dyDescent="0.25">
      <c r="A5" s="41" t="s">
        <v>2</v>
      </c>
      <c r="B5" s="25">
        <v>11511</v>
      </c>
      <c r="C5" s="33">
        <v>3615</v>
      </c>
      <c r="D5" s="33">
        <v>15126</v>
      </c>
      <c r="E5" s="25">
        <v>24748.649999999998</v>
      </c>
      <c r="F5" s="25">
        <v>4157.25</v>
      </c>
      <c r="G5" s="25">
        <v>28905.899999999998</v>
      </c>
      <c r="I5" s="39"/>
      <c r="J5" s="40"/>
    </row>
    <row r="6" spans="1:11" s="32" customFormat="1" ht="18" customHeight="1" x14ac:dyDescent="0.25">
      <c r="A6" s="41" t="s">
        <v>3</v>
      </c>
      <c r="B6" s="25">
        <v>547052.00000000012</v>
      </c>
      <c r="C6" s="25">
        <v>273896.99999999994</v>
      </c>
      <c r="D6" s="25">
        <v>820949</v>
      </c>
      <c r="E6" s="25">
        <v>1176161.8000000003</v>
      </c>
      <c r="F6" s="25">
        <v>314981.54999999993</v>
      </c>
      <c r="G6" s="25">
        <v>1491143.35</v>
      </c>
      <c r="I6" s="39"/>
      <c r="J6" s="40"/>
    </row>
    <row r="7" spans="1:11" s="32" customFormat="1" ht="18" customHeight="1" x14ac:dyDescent="0.25">
      <c r="A7" s="41" t="s">
        <v>16</v>
      </c>
      <c r="B7" s="25">
        <v>865077</v>
      </c>
      <c r="C7" s="25">
        <v>444877</v>
      </c>
      <c r="D7" s="25">
        <v>1309954</v>
      </c>
      <c r="E7" s="25">
        <v>1812390.65</v>
      </c>
      <c r="F7" s="25">
        <v>511608.55</v>
      </c>
      <c r="G7" s="25">
        <v>2323999.1999999997</v>
      </c>
      <c r="H7" s="40"/>
      <c r="I7" s="39"/>
      <c r="J7" s="40"/>
    </row>
    <row r="8" spans="1:11" s="32" customFormat="1" ht="18" customHeight="1" x14ac:dyDescent="0.25">
      <c r="A8" s="41" t="s">
        <v>29</v>
      </c>
      <c r="B8" s="25">
        <v>5411</v>
      </c>
      <c r="C8" s="25">
        <v>0</v>
      </c>
      <c r="D8" s="25">
        <v>5411</v>
      </c>
      <c r="E8" s="25">
        <v>5411</v>
      </c>
      <c r="F8" s="25">
        <v>0</v>
      </c>
      <c r="G8" s="25">
        <v>5411</v>
      </c>
      <c r="H8" s="39"/>
    </row>
    <row r="9" spans="1:11" s="36" customFormat="1" ht="18" customHeight="1" x14ac:dyDescent="0.25">
      <c r="A9" s="29" t="s">
        <v>0</v>
      </c>
      <c r="B9" s="16">
        <v>1622559</v>
      </c>
      <c r="C9" s="15">
        <v>910025</v>
      </c>
      <c r="D9" s="15">
        <v>2532584</v>
      </c>
      <c r="E9" s="17">
        <v>3434754.3000000003</v>
      </c>
      <c r="F9" s="28">
        <v>1046528.75</v>
      </c>
      <c r="G9" s="16">
        <v>4481283.05</v>
      </c>
      <c r="H9" s="42" t="s">
        <v>24</v>
      </c>
    </row>
    <row r="10" spans="1:11" x14ac:dyDescent="0.25">
      <c r="A10" s="37" t="s">
        <v>10</v>
      </c>
      <c r="B10" s="2">
        <v>65000</v>
      </c>
      <c r="C10" s="3">
        <v>35000</v>
      </c>
      <c r="D10" s="3">
        <v>100000</v>
      </c>
      <c r="E10" s="4">
        <v>139750</v>
      </c>
      <c r="F10" s="5">
        <v>40250</v>
      </c>
      <c r="G10" s="13">
        <v>180000</v>
      </c>
      <c r="H10" s="43"/>
    </row>
    <row r="11" spans="1:11" ht="15.75" x14ac:dyDescent="0.25">
      <c r="A11" s="38" t="s">
        <v>0</v>
      </c>
      <c r="B11" s="6">
        <v>1687559</v>
      </c>
      <c r="C11" s="6">
        <v>945025</v>
      </c>
      <c r="D11" s="6">
        <v>2632584</v>
      </c>
      <c r="E11" s="6">
        <v>3574504.3000000003</v>
      </c>
      <c r="F11" s="6">
        <v>1086778.75</v>
      </c>
      <c r="G11" s="6">
        <v>4661283.05</v>
      </c>
      <c r="H11" s="44" t="s">
        <v>25</v>
      </c>
    </row>
    <row r="12" spans="1:11" x14ac:dyDescent="0.25">
      <c r="A12" s="37" t="s">
        <v>10</v>
      </c>
      <c r="B12" s="2">
        <v>65000</v>
      </c>
      <c r="C12" s="3">
        <v>35000</v>
      </c>
      <c r="D12" s="3">
        <v>100000</v>
      </c>
      <c r="E12" s="4">
        <v>139750</v>
      </c>
      <c r="F12" s="5">
        <v>40250</v>
      </c>
      <c r="G12" s="13">
        <v>180000</v>
      </c>
      <c r="H12" s="43"/>
    </row>
    <row r="13" spans="1:11" ht="15.75" x14ac:dyDescent="0.25">
      <c r="A13" s="38" t="s">
        <v>0</v>
      </c>
      <c r="B13" s="6">
        <v>1752559</v>
      </c>
      <c r="C13" s="6">
        <v>980025</v>
      </c>
      <c r="D13" s="6">
        <v>2732584</v>
      </c>
      <c r="E13" s="6">
        <v>3714254.3000000003</v>
      </c>
      <c r="F13" s="6">
        <v>1127028.75</v>
      </c>
      <c r="G13" s="6">
        <v>4841283.05</v>
      </c>
      <c r="H13" s="44" t="s">
        <v>26</v>
      </c>
    </row>
    <row r="14" spans="1:11" x14ac:dyDescent="0.25">
      <c r="A14" s="37" t="s">
        <v>10</v>
      </c>
      <c r="B14" s="2">
        <v>65000</v>
      </c>
      <c r="C14" s="3">
        <v>35000</v>
      </c>
      <c r="D14" s="3">
        <v>100000</v>
      </c>
      <c r="E14" s="4">
        <v>139750</v>
      </c>
      <c r="F14" s="5">
        <v>40250</v>
      </c>
      <c r="G14" s="13">
        <v>180000</v>
      </c>
      <c r="H14" s="43"/>
    </row>
    <row r="15" spans="1:11" ht="15.75" x14ac:dyDescent="0.25">
      <c r="A15" s="38" t="s">
        <v>0</v>
      </c>
      <c r="B15" s="6">
        <v>1817559</v>
      </c>
      <c r="C15" s="6">
        <v>1015025</v>
      </c>
      <c r="D15" s="6">
        <v>2832584</v>
      </c>
      <c r="E15" s="6">
        <v>3854004.3000000003</v>
      </c>
      <c r="F15" s="6">
        <v>1167278.75</v>
      </c>
      <c r="G15" s="6">
        <v>5021283.05</v>
      </c>
      <c r="H15" s="45" t="s">
        <v>27</v>
      </c>
      <c r="I15" s="10"/>
      <c r="J15" s="7"/>
      <c r="K15" s="9"/>
    </row>
    <row r="16" spans="1:11" x14ac:dyDescent="0.25">
      <c r="H16" s="46"/>
    </row>
    <row r="17" spans="1:7" x14ac:dyDescent="0.25">
      <c r="F17" s="11"/>
      <c r="G17" s="11"/>
    </row>
    <row r="21" spans="1:7" s="1" customFormat="1" ht="12.75" x14ac:dyDescent="0.2">
      <c r="A21" s="56" t="s">
        <v>28</v>
      </c>
      <c r="B21" s="56"/>
      <c r="C21" s="56"/>
      <c r="D21" s="56"/>
      <c r="E21" s="56"/>
      <c r="F21" s="30" t="s">
        <v>32</v>
      </c>
    </row>
    <row r="22" spans="1:7" s="1" customFormat="1" ht="12.75" x14ac:dyDescent="0.2">
      <c r="A22" s="56" t="s">
        <v>38</v>
      </c>
      <c r="B22" s="56"/>
      <c r="C22" s="56"/>
      <c r="D22" s="56"/>
      <c r="E22" s="56"/>
      <c r="F22" s="30" t="s">
        <v>33</v>
      </c>
    </row>
    <row r="23" spans="1:7" s="1" customFormat="1" ht="12.75" x14ac:dyDescent="0.2">
      <c r="A23" s="57" t="s">
        <v>30</v>
      </c>
      <c r="B23" s="57"/>
      <c r="C23" s="57"/>
      <c r="D23" s="57"/>
      <c r="E23" s="57"/>
      <c r="F23" s="30" t="s">
        <v>34</v>
      </c>
    </row>
    <row r="24" spans="1:7" x14ac:dyDescent="0.25">
      <c r="A24" s="58" t="s">
        <v>31</v>
      </c>
      <c r="B24" s="58"/>
      <c r="C24" s="58"/>
      <c r="D24" s="58"/>
      <c r="E24" s="58"/>
    </row>
  </sheetData>
  <mergeCells count="11">
    <mergeCell ref="A21:E21"/>
    <mergeCell ref="A22:E22"/>
    <mergeCell ref="A23:E23"/>
    <mergeCell ref="A24:E24"/>
    <mergeCell ref="F2:F3"/>
    <mergeCell ref="G2:G3"/>
    <mergeCell ref="A2:A3"/>
    <mergeCell ref="B2:B3"/>
    <mergeCell ref="C2:C3"/>
    <mergeCell ref="D2:D3"/>
    <mergeCell ref="E2:E3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I13" sqref="I13"/>
    </sheetView>
  </sheetViews>
  <sheetFormatPr defaultRowHeight="15" x14ac:dyDescent="0.25"/>
  <cols>
    <col min="1" max="1" width="30.140625" customWidth="1"/>
    <col min="2" max="3" width="14.5703125" customWidth="1"/>
    <col min="4" max="4" width="14" customWidth="1"/>
  </cols>
  <sheetData>
    <row r="1" spans="1:8" x14ac:dyDescent="0.25">
      <c r="A1" s="1" t="s">
        <v>12</v>
      </c>
      <c r="B1" s="1"/>
      <c r="C1" s="1"/>
    </row>
    <row r="2" spans="1:8" s="31" customFormat="1" ht="18" customHeight="1" x14ac:dyDescent="0.25">
      <c r="A2" s="55" t="s">
        <v>8</v>
      </c>
      <c r="B2" s="50" t="s">
        <v>7</v>
      </c>
      <c r="C2" s="60" t="s">
        <v>11</v>
      </c>
    </row>
    <row r="3" spans="1:8" s="31" customFormat="1" ht="18" customHeight="1" x14ac:dyDescent="0.25">
      <c r="A3" s="55"/>
      <c r="B3" s="50"/>
      <c r="C3" s="61"/>
    </row>
    <row r="4" spans="1:8" s="32" customFormat="1" ht="18" customHeight="1" x14ac:dyDescent="0.25">
      <c r="A4" s="41" t="s">
        <v>1</v>
      </c>
      <c r="B4" s="25">
        <v>381144</v>
      </c>
      <c r="C4" s="25">
        <f>B4*2.15</f>
        <v>819459.6</v>
      </c>
      <c r="E4" s="40"/>
    </row>
    <row r="5" spans="1:8" s="32" customFormat="1" ht="18" customHeight="1" x14ac:dyDescent="0.25">
      <c r="A5" s="41" t="s">
        <v>2</v>
      </c>
      <c r="B5" s="33">
        <v>15126</v>
      </c>
      <c r="C5" s="25">
        <f t="shared" ref="C5:C6" si="0">B5*2.15</f>
        <v>32520.899999999998</v>
      </c>
      <c r="E5" s="40"/>
    </row>
    <row r="6" spans="1:8" s="32" customFormat="1" ht="18" customHeight="1" x14ac:dyDescent="0.25">
      <c r="A6" s="41" t="s">
        <v>3</v>
      </c>
      <c r="B6" s="25">
        <v>820949</v>
      </c>
      <c r="C6" s="25">
        <f t="shared" si="0"/>
        <v>1765040.3499999999</v>
      </c>
      <c r="E6" s="40"/>
    </row>
    <row r="7" spans="1:8" s="32" customFormat="1" ht="18" customHeight="1" x14ac:dyDescent="0.25">
      <c r="A7" s="41" t="s">
        <v>16</v>
      </c>
      <c r="B7" s="25">
        <v>1309954</v>
      </c>
      <c r="C7" s="25">
        <f>(B7-41326)*2.15+41326</f>
        <v>2768876.1999999997</v>
      </c>
      <c r="D7" s="40"/>
      <c r="E7" s="40"/>
    </row>
    <row r="8" spans="1:8" s="32" customFormat="1" ht="18" customHeight="1" x14ac:dyDescent="0.25">
      <c r="A8" s="41" t="s">
        <v>29</v>
      </c>
      <c r="B8" s="25">
        <v>5411</v>
      </c>
      <c r="C8" s="25">
        <v>5411</v>
      </c>
      <c r="D8" s="39"/>
    </row>
    <row r="9" spans="1:8" s="36" customFormat="1" ht="18" customHeight="1" x14ac:dyDescent="0.25">
      <c r="A9" s="29" t="s">
        <v>0</v>
      </c>
      <c r="B9" s="15">
        <v>2532584</v>
      </c>
      <c r="C9" s="15">
        <v>5391308.0499999998</v>
      </c>
      <c r="D9" s="42">
        <v>471944.38</v>
      </c>
      <c r="E9" s="48" t="s">
        <v>39</v>
      </c>
      <c r="F9" s="48"/>
      <c r="G9" s="48"/>
      <c r="H9" s="48"/>
    </row>
    <row r="10" spans="1:8" x14ac:dyDescent="0.25">
      <c r="A10" s="47" t="s">
        <v>10</v>
      </c>
      <c r="B10" s="3">
        <v>100000</v>
      </c>
      <c r="C10" s="4">
        <v>215000</v>
      </c>
      <c r="D10" s="42"/>
      <c r="E10" s="49"/>
      <c r="F10" s="49"/>
      <c r="G10" s="49"/>
      <c r="H10" s="49"/>
    </row>
    <row r="11" spans="1:8" ht="15.75" x14ac:dyDescent="0.25">
      <c r="A11" s="27" t="s">
        <v>0</v>
      </c>
      <c r="B11" s="6">
        <v>2632584</v>
      </c>
      <c r="C11" s="6">
        <v>5606308.0499999998</v>
      </c>
      <c r="D11" s="42">
        <v>686944.38</v>
      </c>
      <c r="E11" s="49" t="s">
        <v>39</v>
      </c>
      <c r="F11" s="49"/>
      <c r="G11" s="49"/>
      <c r="H11" s="49"/>
    </row>
    <row r="12" spans="1:8" x14ac:dyDescent="0.25">
      <c r="A12" s="47" t="s">
        <v>10</v>
      </c>
      <c r="B12" s="3">
        <v>100000</v>
      </c>
      <c r="C12" s="4">
        <v>215000</v>
      </c>
      <c r="D12" s="42"/>
      <c r="E12" s="49"/>
      <c r="F12" s="49"/>
      <c r="G12" s="49"/>
      <c r="H12" s="49"/>
    </row>
    <row r="13" spans="1:8" ht="15.75" x14ac:dyDescent="0.25">
      <c r="A13" s="27" t="s">
        <v>0</v>
      </c>
      <c r="B13" s="6">
        <v>2732584</v>
      </c>
      <c r="C13" s="6">
        <v>5821308.0499999998</v>
      </c>
      <c r="D13" s="42">
        <v>901944.38999999873</v>
      </c>
      <c r="E13" s="49" t="s">
        <v>39</v>
      </c>
      <c r="F13" s="49"/>
      <c r="G13" s="49"/>
      <c r="H13" s="49"/>
    </row>
    <row r="14" spans="1:8" x14ac:dyDescent="0.25">
      <c r="A14" s="47" t="s">
        <v>10</v>
      </c>
      <c r="B14" s="3">
        <v>100000</v>
      </c>
      <c r="C14" s="4">
        <v>215000</v>
      </c>
      <c r="D14" s="42"/>
      <c r="E14" s="49"/>
      <c r="F14" s="49"/>
      <c r="G14" s="49"/>
      <c r="H14" s="49"/>
    </row>
    <row r="15" spans="1:8" ht="15.75" x14ac:dyDescent="0.25">
      <c r="A15" s="27" t="s">
        <v>0</v>
      </c>
      <c r="B15" s="6">
        <v>2832584</v>
      </c>
      <c r="C15" s="6">
        <v>6036308.0499999998</v>
      </c>
      <c r="D15" s="42">
        <v>1116944.3899999999</v>
      </c>
      <c r="E15" s="49" t="s">
        <v>39</v>
      </c>
      <c r="F15" s="49"/>
      <c r="G15" s="49"/>
      <c r="H15" s="49"/>
    </row>
    <row r="19" spans="1:6" x14ac:dyDescent="0.25">
      <c r="A19" s="56" t="s">
        <v>35</v>
      </c>
      <c r="B19" s="56"/>
      <c r="C19" s="56"/>
      <c r="D19" s="56"/>
      <c r="E19" s="56"/>
      <c r="F19" s="30" t="s">
        <v>32</v>
      </c>
    </row>
    <row r="20" spans="1:6" x14ac:dyDescent="0.25">
      <c r="A20" s="57" t="s">
        <v>36</v>
      </c>
      <c r="B20" s="57"/>
      <c r="C20" s="57"/>
      <c r="D20" s="57"/>
      <c r="E20" s="57"/>
      <c r="F20" s="30" t="s">
        <v>34</v>
      </c>
    </row>
    <row r="21" spans="1:6" ht="15" customHeight="1" x14ac:dyDescent="0.25">
      <c r="A21" s="59" t="s">
        <v>37</v>
      </c>
      <c r="B21" s="59"/>
      <c r="C21" s="59"/>
      <c r="D21" s="59"/>
      <c r="E21" s="59"/>
      <c r="F21" s="59"/>
    </row>
  </sheetData>
  <mergeCells count="6">
    <mergeCell ref="A21:F21"/>
    <mergeCell ref="C2:C3"/>
    <mergeCell ref="A19:E19"/>
    <mergeCell ref="A2:A3"/>
    <mergeCell ref="B2:B3"/>
    <mergeCell ref="A20:E20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დანართი 1</vt:lpstr>
      <vt:lpstr>დანართი 2</vt:lpstr>
      <vt:lpstr>დანართი 3</vt:lpstr>
      <vt:lpstr>დანართი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Maglakelidze-Khomeriki</dc:creator>
  <cp:lastModifiedBy>Windows User</cp:lastModifiedBy>
  <dcterms:created xsi:type="dcterms:W3CDTF">2018-06-04T17:24:37Z</dcterms:created>
  <dcterms:modified xsi:type="dcterms:W3CDTF">2018-06-14T11:13:18Z</dcterms:modified>
</cp:coreProperties>
</file>